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2010 (2)" sheetId="1" r:id="rId1"/>
  </sheets>
  <definedNames>
    <definedName name="_xlnm.Print_Area" localSheetId="0">'2010 (2)'!$A$1:$F$82</definedName>
  </definedNames>
  <calcPr fullCalcOnLoad="1"/>
</workbook>
</file>

<file path=xl/sharedStrings.xml><?xml version="1.0" encoding="utf-8"?>
<sst xmlns="http://schemas.openxmlformats.org/spreadsheetml/2006/main" count="152" uniqueCount="152">
  <si>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</si>
  <si>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</si>
  <si>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</si>
  <si>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</si>
  <si>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</si>
  <si>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</si>
  <si>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</si>
  <si>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</si>
  <si>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</si>
  <si>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</si>
  <si>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1 05 02000 02 0000 000</t>
  </si>
  <si>
    <t>1 05 03000 01 0000 000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</si>
  <si>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</si>
  <si>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</si>
  <si>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</si>
  <si>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1 08 00000 00 0000 000</t>
  </si>
  <si>
    <t>1 08 03000 01 0000 000</t>
  </si>
  <si>
    <t>Государственная пошлина по делам рассматриваемым в судах общей юрисдикции, мировыми судьями</t>
  </si>
  <si>
    <t>1 08 07000 01 0000 000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</si>
  <si>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</si>
  <si>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</si>
  <si>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</si>
  <si>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1 11 05010 10 0000 000</t>
  </si>
  <si>
    <t>Дохды,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 права на заключение договоров аренды указанных участков</t>
  </si>
  <si>
    <t>1 11 05035 05 0000 000</t>
  </si>
  <si>
    <t>Доходы от сдачи в аренду имущества, находящегося в оперативном управлении муниципальных районов и созданных ими учреждений</t>
  </si>
  <si>
    <t>1 11 07015 05 0000 000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</si>
  <si>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</si>
  <si>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</si>
  <si>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</si>
  <si>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1 12 01000 01 0000 000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</si>
  <si>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</si>
  <si>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</si>
  <si>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</si>
  <si>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</si>
  <si>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</si>
  <si>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1 16 03000 00 0000 000</t>
  </si>
  <si>
    <t>Денежные взыскания (штрафы) за нарушение налогового законодательства</t>
  </si>
  <si>
    <t>1 16 06000 01 0000 000</t>
  </si>
  <si>
    <t>1 16 08000 01 0000 000</t>
  </si>
  <si>
    <t>1 16 25000 01 0000 000</t>
  </si>
  <si>
    <t>Денежные взыскания (штрафы) за нарушение законодательства о недрах, в области охраны окружающей среды, земельного законодательства, лесного, водного законодательства</t>
  </si>
  <si>
    <t>1 16 30000 01 0000 000</t>
  </si>
  <si>
    <t>1 16 90000 00 0000 000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</si>
  <si>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</si>
  <si>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</si>
  <si>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</si>
  <si>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</si>
  <si>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</si>
  <si>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</si>
  <si>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</si>
  <si>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2 02 01001 05 0000 000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</si>
  <si>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</si>
  <si>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</si>
  <si>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2 02 02000 00 0000 000</t>
  </si>
  <si>
    <t xml:space="preserve">Субвенции бюджетам субъектов Российской Федерации и муниципальных образований </t>
  </si>
  <si>
    <t>2 02 03000 00 0000 000</t>
  </si>
  <si>
    <t>2 02 03003 05 0000 000</t>
  </si>
  <si>
    <t>Субвенции бюджетам муниципальных районов на государственную регистрации актов гражданского состояния</t>
  </si>
  <si>
    <t>Субвенции бюджетам муниципальных районов на осуществление первичного воинского учета на территориях где отсутствуют военные комиссариаты</t>
  </si>
  <si>
    <t>2 02 03020 05 0000 000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</si>
  <si>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</si>
  <si>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2 02 03021 05 0000 000</t>
  </si>
  <si>
    <t>Субвенции бюджетам муниципальных районов на ежемесячное денежное поощрение за классное руководство</t>
  </si>
  <si>
    <t>2 02 03024 05 0000 000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</si>
  <si>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</si>
  <si>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Субвенция на выполнение государственных полномочий по формированию и организации деятельности административных комиссий на территории Орловской области</t>
  </si>
  <si>
    <t>Субвенция на выполнение государственных полномочий по формированию и организации деятельности комисий по делам несовершеннолетнийх и защите их прав</t>
  </si>
  <si>
    <t>Субвенци на выполнение полномочий в сфере трудовых отношений</t>
  </si>
  <si>
    <t>2 02 03027 05 0000 000</t>
  </si>
  <si>
    <t>Субвенции бюджетам муниципальных районов на содержание ребенка всмье опекуна и приемной семье, а также на оплату труда приемному родителю</t>
  </si>
  <si>
    <t>2 02 03029 05 0000 000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</si>
  <si>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</si>
  <si>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2 02 03999 05 0000 000</t>
  </si>
  <si>
    <t>Прочие субвенции бюджетам муниципальных районов</t>
  </si>
  <si>
    <t>Субвенция на финансовое обеспечение образовательного процесса в учреждениях общего образования</t>
  </si>
  <si>
    <t>Субвенция на предоставление мер социальной поддержки по оплате жилья с отоплением и освещением педагогическим работникам, проживающим и работающим в сельской местности и поселках городского типа</t>
  </si>
  <si>
    <t>Субвенция на выполнение полномочий в сфере опеки и попечительства</t>
  </si>
  <si>
    <t>ВСЕГО ДОХОДОВ</t>
  </si>
  <si>
    <t>2 02 04000 00 0000 000</t>
  </si>
  <si>
    <t>Иные межбюджетные трансферты</t>
  </si>
  <si>
    <t>2 02 04014 05 0000 000</t>
  </si>
  <si>
    <t>Межбюджетные трансферты, передаваемые бюджетам муниципальных районов из бюджетов поселений</t>
  </si>
  <si>
    <t>Субвенция на осуществление полномочий по расчету и предост дотаций бюджетам поселений</t>
  </si>
  <si>
    <t>Денежные взыскания (штрафы) за административные правонарушения в области госуд регулиров производства и оборота спирта, алкогольной, спиртосодержащей и табачной продукции</t>
  </si>
  <si>
    <t>Денежные взыскания (штрафы) за нарушение  законод о применении контрольно-кассовой техники</t>
  </si>
  <si>
    <t>Денежные взыскания (штрафы) за административные правонаруш в области дорожного движения</t>
  </si>
  <si>
    <t>Субвенция на обеспечение полноценным питанием беременных женщин, кормящих матерей и детей в возрасте до трех лет полноценным питанием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</si>
  <si>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одеждой,обувью, мягким инвентарем и оборудованием</t>
  </si>
  <si>
    <t>2 02 03069 05 0000 000</t>
  </si>
  <si>
    <t>2 02 02999 05 0000 000</t>
  </si>
  <si>
    <t>Прочие субсидии бюджетам муниципальных районов</t>
  </si>
  <si>
    <t>2 02 04999 05 0000 000</t>
  </si>
  <si>
    <t>Прочие межбюджетные трансферты, передаваемые бюджетм муниципальных районов</t>
  </si>
  <si>
    <t>2 02 03055 05 0000 000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</si>
  <si>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</si>
  <si>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</si>
  <si>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2 02 03026 05 0000 000</t>
  </si>
  <si>
    <t>2 02 04025 05 0000 000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</si>
  <si>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</si>
  <si>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2 02 02085 05 0000 151</t>
  </si>
  <si>
    <t>2 02 02088 05 0001 151</t>
  </si>
  <si>
    <t>2 02 02089 05 0001 151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</si>
  <si>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</si>
  <si>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</si>
  <si>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средствбюджетов</t>
  </si>
  <si>
    <t>1 13 00000 00 0000 000</t>
  </si>
  <si>
    <t>1 13 03050 05 0000 000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</si>
  <si>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</si>
  <si>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</si>
  <si>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реализации имущества, находящихся в собственности муниципальных районов</t>
  </si>
  <si>
    <t>1 14 02030 05 0000 000</t>
  </si>
  <si>
    <t>1 14 06014 10 0000 000</t>
  </si>
  <si>
    <t>Доходы от продажи земельных участков, государственная собственность на которые не разграничена</t>
  </si>
  <si>
    <t>1 17 00000 00 0000 000</t>
  </si>
  <si>
    <t>Прочие неналоговые доходы</t>
  </si>
  <si>
    <t>1 17 05050 05 0000 000</t>
  </si>
  <si>
    <t>Прочие неналоговые доходы бюджетов муниципальных районов</t>
  </si>
  <si>
    <t>2 02 02077 05 0000 000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</si>
  <si>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</si>
  <si>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                                Приложение 2</t>
  </si>
  <si>
    <t>2 07 00000 00 0000 000</t>
  </si>
  <si>
    <t>2 07 05000 05 000 000</t>
  </si>
  <si>
    <t>Прочие безвозмездные поступления</t>
  </si>
  <si>
    <t>Прочие безвозмездные поступления в бюджеты муниципальных районов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</si>
  <si>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</si>
  <si>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>2 02 03015 05 0000 000</t>
  </si>
  <si>
    <t>2 02 03002 05 0000 000</t>
  </si>
  <si>
    <t xml:space="preserve">Субвенции бюджетам муниципальных районов на осуществление полномочий по подготовке и проведению статистических переписей </t>
  </si>
  <si>
    <t>2 02 02102 05 0000 000</t>
  </si>
  <si>
    <t>Субсидии бюджетам муниципальных районов на закупку автотранспортных средств и коммунальной техники</t>
  </si>
  <si>
    <t>1 11 01050 05 0000 000</t>
  </si>
  <si>
    <t>Доходы в виде прибыли, приходящейся на доли в устаных (складочных) капиталах хозяйственных товариществ и обществ, или дивидендов по акциям, принадлежащим муниципальным районам</t>
  </si>
  <si>
    <t>План</t>
  </si>
  <si>
    <t>Факт</t>
  </si>
  <si>
    <t xml:space="preserve">% испол-нения </t>
  </si>
  <si>
    <t>Откло-нения</t>
  </si>
  <si>
    <t>1 09 00000 00 0000 000</t>
  </si>
  <si>
    <t>Задолженность и перерасчеты по отмененным налогам, сборам и иным обязательным платежам</t>
  </si>
  <si>
    <t>1 09 06010 02 0000 000</t>
  </si>
  <si>
    <t>Налог с продаж</t>
  </si>
  <si>
    <t>1 09 07030 000000 000</t>
  </si>
  <si>
    <t>Целевые сборы с граждан и предприятий, учреждений, организаций на содержание милиции, на благоустройство территории, на нужды оразования и другие цели</t>
  </si>
  <si>
    <t>1 16 33050 05 0000 000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</si>
  <si>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оказаник услуг для нужд муниципальных районов</t>
  </si>
  <si>
    <t>1 16 28000 01 0000 000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</si>
  <si>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</si>
  <si>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1 17 01050 05 0000 000</t>
  </si>
  <si>
    <t>Невыясненные поступления, зачисляемые в бюджеты муниципальных районов</t>
  </si>
  <si>
    <t xml:space="preserve">Исполнение доходной части  районного бюджета за 2010 год </t>
  </si>
  <si>
    <t>тыс. руб.</t>
  </si>
  <si>
    <t>к решению Залегощенского районного Совета народных депутатов "Об исполнении районного бюджета за 2010 год" от от 31 мая_ №__17_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</si>
</sst>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C2" sqref="C2:F2"/>
    </sheetView>
  </sheetViews>
  <sheetFormatPr defaultColWidth="9.00390625" defaultRowHeight="12.75"/>
  <cols>
    <col min="1" max="1" width="19.875" style="0" customWidth="1"/>
    <col min="2" max="2" width="66.125" style="0" customWidth="1"/>
    <col min="3" max="3" width="9.00390625" style="21" customWidth="1"/>
    <col min="4" max="4" width="8.875" style="21" customWidth="1"/>
    <col min="5" max="5" width="6.375" style="21" customWidth="1"/>
    <col min="6" max="6" width="8.875" style="21" customWidth="1"/>
  </cols>
  <sheetData>
    <row r="1" spans="2:6" ht="12.75">
      <c r="B1" s="25"/>
      <c r="C1" s="27" t="s">
        <v>120</v>
      </c>
      <c r="D1" s="27"/>
      <c r="E1" s="27"/>
      <c r="F1" s="27"/>
    </row>
    <row r="2" spans="2:6" ht="50.25" customHeight="1">
      <c r="B2" s="24"/>
      <c r="C2" s="26" t="s">
        <v>151</v>
      </c>
      <c r="D2" s="26"/>
      <c r="E2" s="26"/>
      <c r="F2" s="26"/>
    </row>
    <row r="3" spans="2:3" ht="12.75">
      <c r="B3" s="12"/>
      <c r="C3" s="19"/>
    </row>
    <row r="4" spans="1:6" ht="12.75">
      <c r="A4" s="28" t="s">
        <v>149</v>
      </c>
      <c r="B4" s="28"/>
      <c r="C4" s="28"/>
      <c r="D4" s="28"/>
      <c r="E4" s="28"/>
      <c r="F4" s="28"/>
    </row>
    <row r="5" ht="12.75">
      <c r="F5" s="21" t="s">
        <v>150</v>
      </c>
    </row>
    <row r="6" spans="1:6" ht="35.25" customHeight="1">
      <c r="A6" s="1" t="s">
        <v>0</v>
      </c>
      <c r="B6" s="1" t="s">
        <v>1</v>
      </c>
      <c r="C6" s="20" t="s">
        <v>133</v>
      </c>
      <c r="D6" s="20" t="s">
        <v>134</v>
      </c>
      <c r="E6" s="20" t="s">
        <v>135</v>
      </c>
      <c r="F6" s="20" t="s">
        <v>136</v>
      </c>
    </row>
    <row r="7" spans="1:6" s="2" customFormat="1" ht="12.75">
      <c r="A7" s="4" t="s">
        <v>2</v>
      </c>
      <c r="B7" s="6" t="s">
        <v>3</v>
      </c>
      <c r="C7" s="14">
        <f>C8+C10+C13+C19+C24+C28+C31+C26+C40+C16</f>
        <v>21912</v>
      </c>
      <c r="D7" s="14">
        <f>D8+D10+D13+D19+D24+D28+D31+D26+D40+D16</f>
        <v>23584.100000000006</v>
      </c>
      <c r="E7" s="22">
        <f>D7/C7*100</f>
        <v>107.63097845929175</v>
      </c>
      <c r="F7" s="17">
        <f>D7-C7</f>
        <v>1672.1000000000058</v>
      </c>
    </row>
    <row r="8" spans="1:6" ht="12.75">
      <c r="A8" s="5" t="s">
        <v>5</v>
      </c>
      <c r="B8" s="7" t="s">
        <v>4</v>
      </c>
      <c r="C8" s="17">
        <f>SUM(C9)</f>
        <v>8976</v>
      </c>
      <c r="D8" s="17">
        <f>SUM(D9)</f>
        <v>9364.1</v>
      </c>
      <c r="E8" s="22">
        <f aca="true" t="shared" si="0" ref="E8:E76">D8/C8*100</f>
        <v>104.323752228164</v>
      </c>
      <c r="F8" s="17">
        <f aca="true" t="shared" si="1" ref="F8:F76">D8-C8</f>
        <v>388.10000000000036</v>
      </c>
    </row>
    <row r="9" spans="1:6" ht="12.75">
      <c r="A9" s="5" t="s">
        <v>7</v>
      </c>
      <c r="B9" s="7" t="s">
        <v>6</v>
      </c>
      <c r="C9" s="17">
        <v>8976</v>
      </c>
      <c r="D9" s="17">
        <v>9364.1</v>
      </c>
      <c r="E9" s="22">
        <f t="shared" si="0"/>
        <v>104.323752228164</v>
      </c>
      <c r="F9" s="17">
        <f t="shared" si="1"/>
        <v>388.10000000000036</v>
      </c>
    </row>
    <row r="10" spans="1:6" ht="12.75">
      <c r="A10" s="5" t="s">
        <v>9</v>
      </c>
      <c r="B10" s="7" t="s">
        <v>8</v>
      </c>
      <c r="C10" s="17">
        <f>SUM(C11:C12)</f>
        <v>3069</v>
      </c>
      <c r="D10" s="17">
        <f>SUM(D11:D12)</f>
        <v>3120.7999999999997</v>
      </c>
      <c r="E10" s="22">
        <f t="shared" si="0"/>
        <v>101.68784620397521</v>
      </c>
      <c r="F10" s="17">
        <f t="shared" si="1"/>
        <v>51.79999999999973</v>
      </c>
    </row>
    <row r="11" spans="1:6" ht="15" customHeight="1">
      <c r="A11" s="5" t="s">
        <v>10</v>
      </c>
      <c r="B11" s="8" t="s">
        <v>12</v>
      </c>
      <c r="C11" s="17">
        <v>3044</v>
      </c>
      <c r="D11" s="17">
        <v>3094.2</v>
      </c>
      <c r="E11" s="22">
        <f t="shared" si="0"/>
        <v>101.6491458607096</v>
      </c>
      <c r="F11" s="17">
        <f t="shared" si="1"/>
        <v>50.19999999999982</v>
      </c>
    </row>
    <row r="12" spans="1:6" ht="12.75">
      <c r="A12" s="5" t="s">
        <v>11</v>
      </c>
      <c r="B12" s="8" t="s">
        <v>13</v>
      </c>
      <c r="C12" s="17">
        <v>25</v>
      </c>
      <c r="D12" s="17">
        <v>26.6</v>
      </c>
      <c r="E12" s="22">
        <f t="shared" si="0"/>
        <v>106.4</v>
      </c>
      <c r="F12" s="17">
        <f t="shared" si="1"/>
        <v>1.6000000000000014</v>
      </c>
    </row>
    <row r="13" spans="1:6" ht="12.75">
      <c r="A13" s="5" t="s">
        <v>15</v>
      </c>
      <c r="B13" s="8" t="s">
        <v>14</v>
      </c>
      <c r="C13" s="17">
        <f>SUM(C14:C15)</f>
        <v>1240</v>
      </c>
      <c r="D13" s="17">
        <f>SUM(D14:D15)</f>
        <v>665.2</v>
      </c>
      <c r="E13" s="22">
        <f t="shared" si="0"/>
        <v>53.645161290322584</v>
      </c>
      <c r="F13" s="17">
        <f t="shared" si="1"/>
        <v>-574.8</v>
      </c>
    </row>
    <row r="14" spans="1:6" ht="27" customHeight="1">
      <c r="A14" s="5" t="s">
        <v>16</v>
      </c>
      <c r="B14" s="8" t="s">
        <v>17</v>
      </c>
      <c r="C14" s="17">
        <v>488</v>
      </c>
      <c r="D14" s="17">
        <v>496.3</v>
      </c>
      <c r="E14" s="22">
        <f t="shared" si="0"/>
        <v>101.70081967213116</v>
      </c>
      <c r="F14" s="17">
        <f t="shared" si="1"/>
        <v>8.300000000000011</v>
      </c>
    </row>
    <row r="15" spans="1:6" ht="24">
      <c r="A15" s="5" t="s">
        <v>18</v>
      </c>
      <c r="B15" s="8" t="s">
        <v>19</v>
      </c>
      <c r="C15" s="17">
        <v>752</v>
      </c>
      <c r="D15" s="17">
        <v>168.9</v>
      </c>
      <c r="E15" s="22">
        <f t="shared" si="0"/>
        <v>22.460106382978722</v>
      </c>
      <c r="F15" s="17">
        <f t="shared" si="1"/>
        <v>-583.1</v>
      </c>
    </row>
    <row r="16" spans="1:6" ht="24">
      <c r="A16" s="5" t="s">
        <v>137</v>
      </c>
      <c r="B16" s="8" t="s">
        <v>138</v>
      </c>
      <c r="C16" s="17">
        <f>SUM(C17:C18)</f>
        <v>0</v>
      </c>
      <c r="D16" s="17">
        <f>SUM(D17:D18)</f>
        <v>7.8999999999999995</v>
      </c>
      <c r="E16" s="22"/>
      <c r="F16" s="17">
        <f t="shared" si="1"/>
        <v>7.8999999999999995</v>
      </c>
    </row>
    <row r="17" spans="1:6" ht="12.75">
      <c r="A17" s="5" t="s">
        <v>139</v>
      </c>
      <c r="B17" s="8" t="s">
        <v>140</v>
      </c>
      <c r="C17" s="17"/>
      <c r="D17" s="17">
        <v>7.1</v>
      </c>
      <c r="E17" s="22"/>
      <c r="F17" s="17">
        <f t="shared" si="1"/>
        <v>7.1</v>
      </c>
    </row>
    <row r="18" spans="1:6" ht="36">
      <c r="A18" s="5" t="s">
        <v>141</v>
      </c>
      <c r="B18" s="8" t="s">
        <v>142</v>
      </c>
      <c r="C18" s="17"/>
      <c r="D18" s="17">
        <v>0.8</v>
      </c>
      <c r="E18" s="22"/>
      <c r="F18" s="17">
        <f t="shared" si="1"/>
        <v>0.8</v>
      </c>
    </row>
    <row r="19" spans="1:6" ht="24" customHeight="1">
      <c r="A19" s="5" t="s">
        <v>20</v>
      </c>
      <c r="B19" s="8" t="s">
        <v>21</v>
      </c>
      <c r="C19" s="17">
        <f>SUM(C20:C23)</f>
        <v>2115</v>
      </c>
      <c r="D19" s="17">
        <f>SUM(D20:D23)</f>
        <v>2382.3999999999996</v>
      </c>
      <c r="E19" s="22">
        <f t="shared" si="0"/>
        <v>112.64302600472811</v>
      </c>
      <c r="F19" s="17">
        <f t="shared" si="1"/>
        <v>267.39999999999964</v>
      </c>
    </row>
    <row r="20" spans="1:6" ht="38.25" customHeight="1">
      <c r="A20" s="5" t="s">
        <v>131</v>
      </c>
      <c r="B20" s="8" t="s">
        <v>132</v>
      </c>
      <c r="C20" s="17">
        <v>13</v>
      </c>
      <c r="D20" s="17">
        <v>13.6</v>
      </c>
      <c r="E20" s="22">
        <f t="shared" si="0"/>
        <v>104.61538461538463</v>
      </c>
      <c r="F20" s="17">
        <f t="shared" si="1"/>
        <v>0.5999999999999996</v>
      </c>
    </row>
    <row r="21" spans="1:6" ht="36" customHeight="1">
      <c r="A21" s="5" t="s">
        <v>22</v>
      </c>
      <c r="B21" s="8" t="s">
        <v>23</v>
      </c>
      <c r="C21" s="17">
        <v>1731</v>
      </c>
      <c r="D21" s="17">
        <v>1927.6</v>
      </c>
      <c r="E21" s="22">
        <f t="shared" si="0"/>
        <v>111.3575967648758</v>
      </c>
      <c r="F21" s="17">
        <f t="shared" si="1"/>
        <v>196.5999999999999</v>
      </c>
    </row>
    <row r="22" spans="1:6" ht="26.25" customHeight="1">
      <c r="A22" s="5" t="s">
        <v>24</v>
      </c>
      <c r="B22" s="8" t="s">
        <v>25</v>
      </c>
      <c r="C22" s="17">
        <v>345</v>
      </c>
      <c r="D22" s="17">
        <v>415.2</v>
      </c>
      <c r="E22" s="22">
        <f t="shared" si="0"/>
        <v>120.34782608695652</v>
      </c>
      <c r="F22" s="17">
        <f t="shared" si="1"/>
        <v>70.19999999999999</v>
      </c>
    </row>
    <row r="23" spans="1:6" ht="33.75" customHeight="1">
      <c r="A23" s="5" t="s">
        <v>26</v>
      </c>
      <c r="B23" s="8" t="s">
        <v>27</v>
      </c>
      <c r="C23" s="17">
        <v>26</v>
      </c>
      <c r="D23" s="17">
        <v>26</v>
      </c>
      <c r="E23" s="22">
        <f t="shared" si="0"/>
        <v>100</v>
      </c>
      <c r="F23" s="17">
        <f t="shared" si="1"/>
        <v>0</v>
      </c>
    </row>
    <row r="24" spans="1:6" ht="12.75">
      <c r="A24" s="5" t="s">
        <v>28</v>
      </c>
      <c r="B24" s="8" t="s">
        <v>29</v>
      </c>
      <c r="C24" s="17">
        <f>SUM(C25)</f>
        <v>75</v>
      </c>
      <c r="D24" s="17">
        <f>SUM(D25)</f>
        <v>69.2</v>
      </c>
      <c r="E24" s="22">
        <f t="shared" si="0"/>
        <v>92.26666666666668</v>
      </c>
      <c r="F24" s="17">
        <f t="shared" si="1"/>
        <v>-5.799999999999997</v>
      </c>
    </row>
    <row r="25" spans="1:6" ht="12.75">
      <c r="A25" s="5" t="s">
        <v>30</v>
      </c>
      <c r="B25" s="8" t="s">
        <v>31</v>
      </c>
      <c r="C25" s="17">
        <v>75</v>
      </c>
      <c r="D25" s="17">
        <v>69.2</v>
      </c>
      <c r="E25" s="22">
        <f t="shared" si="0"/>
        <v>92.26666666666668</v>
      </c>
      <c r="F25" s="17">
        <f t="shared" si="1"/>
        <v>-5.799999999999997</v>
      </c>
    </row>
    <row r="26" spans="1:6" ht="14.25" customHeight="1">
      <c r="A26" s="5" t="s">
        <v>106</v>
      </c>
      <c r="B26" s="8" t="s">
        <v>108</v>
      </c>
      <c r="C26" s="17">
        <f>SUM(C27)</f>
        <v>4</v>
      </c>
      <c r="D26" s="17">
        <f>SUM(D27)</f>
        <v>4.6</v>
      </c>
      <c r="E26" s="22">
        <f t="shared" si="0"/>
        <v>114.99999999999999</v>
      </c>
      <c r="F26" s="17">
        <f t="shared" si="1"/>
        <v>0.5999999999999996</v>
      </c>
    </row>
    <row r="27" spans="1:6" ht="14.25" customHeight="1">
      <c r="A27" s="5" t="s">
        <v>107</v>
      </c>
      <c r="B27" s="8" t="s">
        <v>109</v>
      </c>
      <c r="C27" s="17">
        <v>4</v>
      </c>
      <c r="D27" s="17">
        <v>4.6</v>
      </c>
      <c r="E27" s="22">
        <f t="shared" si="0"/>
        <v>114.99999999999999</v>
      </c>
      <c r="F27" s="17">
        <f t="shared" si="1"/>
        <v>0.5999999999999996</v>
      </c>
    </row>
    <row r="28" spans="1:6" ht="12.75">
      <c r="A28" s="5" t="s">
        <v>32</v>
      </c>
      <c r="B28" s="8" t="s">
        <v>33</v>
      </c>
      <c r="C28" s="17">
        <f>C29+C30</f>
        <v>5393</v>
      </c>
      <c r="D28" s="17">
        <f>D29+D30</f>
        <v>6878.1</v>
      </c>
      <c r="E28" s="22">
        <f t="shared" si="0"/>
        <v>127.5375486742073</v>
      </c>
      <c r="F28" s="17">
        <f t="shared" si="1"/>
        <v>1485.1000000000004</v>
      </c>
    </row>
    <row r="29" spans="1:6" ht="24" customHeight="1">
      <c r="A29" s="5" t="s">
        <v>111</v>
      </c>
      <c r="B29" s="8" t="s">
        <v>110</v>
      </c>
      <c r="C29" s="17">
        <v>590</v>
      </c>
      <c r="D29" s="17">
        <v>590</v>
      </c>
      <c r="E29" s="22">
        <f t="shared" si="0"/>
        <v>100</v>
      </c>
      <c r="F29" s="17">
        <f t="shared" si="1"/>
        <v>0</v>
      </c>
    </row>
    <row r="30" spans="1:6" ht="24" customHeight="1">
      <c r="A30" s="5" t="s">
        <v>112</v>
      </c>
      <c r="B30" s="8" t="s">
        <v>113</v>
      </c>
      <c r="C30" s="17">
        <v>4803</v>
      </c>
      <c r="D30" s="17">
        <v>6288.1</v>
      </c>
      <c r="E30" s="22">
        <f t="shared" si="0"/>
        <v>130.92025817197586</v>
      </c>
      <c r="F30" s="17">
        <f t="shared" si="1"/>
        <v>1485.1000000000004</v>
      </c>
    </row>
    <row r="31" spans="1:6" ht="12.75">
      <c r="A31" s="5" t="s">
        <v>34</v>
      </c>
      <c r="B31" s="8" t="s">
        <v>35</v>
      </c>
      <c r="C31" s="17">
        <f>SUM(C32:C39)</f>
        <v>995</v>
      </c>
      <c r="D31" s="17">
        <f>SUM(D32:D39)</f>
        <v>1013.4000000000001</v>
      </c>
      <c r="E31" s="22">
        <f t="shared" si="0"/>
        <v>101.84924623115579</v>
      </c>
      <c r="F31" s="17">
        <f t="shared" si="1"/>
        <v>18.40000000000009</v>
      </c>
    </row>
    <row r="32" spans="1:6" ht="13.5" customHeight="1">
      <c r="A32" s="5" t="s">
        <v>36</v>
      </c>
      <c r="B32" s="8" t="s">
        <v>37</v>
      </c>
      <c r="C32" s="17">
        <v>65</v>
      </c>
      <c r="D32" s="17">
        <v>48.4</v>
      </c>
      <c r="E32" s="22">
        <f t="shared" si="0"/>
        <v>74.46153846153845</v>
      </c>
      <c r="F32" s="17">
        <f t="shared" si="1"/>
        <v>-16.6</v>
      </c>
    </row>
    <row r="33" spans="1:6" ht="22.5" customHeight="1">
      <c r="A33" s="5" t="s">
        <v>38</v>
      </c>
      <c r="B33" s="8" t="s">
        <v>85</v>
      </c>
      <c r="C33" s="17">
        <v>3</v>
      </c>
      <c r="D33" s="17">
        <v>3</v>
      </c>
      <c r="E33" s="22">
        <f t="shared" si="0"/>
        <v>100</v>
      </c>
      <c r="F33" s="17">
        <f t="shared" si="1"/>
        <v>0</v>
      </c>
    </row>
    <row r="34" spans="1:6" ht="24" customHeight="1">
      <c r="A34" s="5" t="s">
        <v>39</v>
      </c>
      <c r="B34" s="8" t="s">
        <v>84</v>
      </c>
      <c r="C34" s="17">
        <v>20</v>
      </c>
      <c r="D34" s="17"/>
      <c r="E34" s="22">
        <f t="shared" si="0"/>
        <v>0</v>
      </c>
      <c r="F34" s="17">
        <f t="shared" si="1"/>
        <v>-20</v>
      </c>
    </row>
    <row r="35" spans="1:6" ht="35.25" customHeight="1">
      <c r="A35" s="5" t="s">
        <v>40</v>
      </c>
      <c r="B35" s="8" t="s">
        <v>41</v>
      </c>
      <c r="C35" s="17">
        <v>105</v>
      </c>
      <c r="D35" s="17">
        <v>232.1</v>
      </c>
      <c r="E35" s="22">
        <f t="shared" si="0"/>
        <v>221.04761904761904</v>
      </c>
      <c r="F35" s="17">
        <f t="shared" si="1"/>
        <v>127.1</v>
      </c>
    </row>
    <row r="36" spans="1:6" ht="39" customHeight="1">
      <c r="A36" s="5" t="s">
        <v>145</v>
      </c>
      <c r="B36" s="8" t="s">
        <v>146</v>
      </c>
      <c r="C36" s="17"/>
      <c r="D36" s="17">
        <v>0.6</v>
      </c>
      <c r="E36" s="22"/>
      <c r="F36" s="17">
        <f t="shared" si="1"/>
        <v>0.6</v>
      </c>
    </row>
    <row r="37" spans="1:6" ht="25.5" customHeight="1">
      <c r="A37" s="5" t="s">
        <v>42</v>
      </c>
      <c r="B37" s="8" t="s">
        <v>86</v>
      </c>
      <c r="C37" s="17">
        <v>280</v>
      </c>
      <c r="D37" s="17">
        <v>172.4</v>
      </c>
      <c r="E37" s="22">
        <f t="shared" si="0"/>
        <v>61.57142857142858</v>
      </c>
      <c r="F37" s="17">
        <f t="shared" si="1"/>
        <v>-107.6</v>
      </c>
    </row>
    <row r="38" spans="1:6" ht="39" customHeight="1">
      <c r="A38" s="5" t="s">
        <v>143</v>
      </c>
      <c r="B38" s="8" t="s">
        <v>144</v>
      </c>
      <c r="C38" s="17"/>
      <c r="D38" s="17">
        <v>95.7</v>
      </c>
      <c r="E38" s="22"/>
      <c r="F38" s="17">
        <f t="shared" si="1"/>
        <v>95.7</v>
      </c>
    </row>
    <row r="39" spans="1:6" ht="24" customHeight="1">
      <c r="A39" s="5" t="s">
        <v>43</v>
      </c>
      <c r="B39" s="8" t="s">
        <v>44</v>
      </c>
      <c r="C39" s="17">
        <v>522</v>
      </c>
      <c r="D39" s="17">
        <v>461.2</v>
      </c>
      <c r="E39" s="22">
        <f t="shared" si="0"/>
        <v>88.35249042145593</v>
      </c>
      <c r="F39" s="17">
        <f t="shared" si="1"/>
        <v>-60.80000000000001</v>
      </c>
    </row>
    <row r="40" spans="1:6" ht="13.5" customHeight="1">
      <c r="A40" s="5" t="s">
        <v>114</v>
      </c>
      <c r="B40" s="8" t="s">
        <v>115</v>
      </c>
      <c r="C40" s="17">
        <f>SUM(C41:C42)</f>
        <v>45</v>
      </c>
      <c r="D40" s="17">
        <f>SUM(D41:D42)</f>
        <v>78.39999999999999</v>
      </c>
      <c r="E40" s="22">
        <f t="shared" si="0"/>
        <v>174.2222222222222</v>
      </c>
      <c r="F40" s="17">
        <f t="shared" si="1"/>
        <v>33.39999999999999</v>
      </c>
    </row>
    <row r="41" spans="1:6" ht="15" customHeight="1">
      <c r="A41" s="5" t="s">
        <v>147</v>
      </c>
      <c r="B41" s="8" t="s">
        <v>148</v>
      </c>
      <c r="C41" s="17"/>
      <c r="D41" s="17">
        <v>1.1</v>
      </c>
      <c r="E41" s="22"/>
      <c r="F41" s="17">
        <f t="shared" si="1"/>
        <v>1.1</v>
      </c>
    </row>
    <row r="42" spans="1:6" ht="13.5" customHeight="1">
      <c r="A42" s="5" t="s">
        <v>116</v>
      </c>
      <c r="B42" s="8" t="s">
        <v>117</v>
      </c>
      <c r="C42" s="17">
        <v>45</v>
      </c>
      <c r="D42" s="17">
        <v>77.3</v>
      </c>
      <c r="E42" s="22">
        <f t="shared" si="0"/>
        <v>171.77777777777777</v>
      </c>
      <c r="F42" s="17">
        <f t="shared" si="1"/>
        <v>32.3</v>
      </c>
    </row>
    <row r="43" spans="1:6" s="2" customFormat="1" ht="12.75">
      <c r="A43" s="4" t="s">
        <v>45</v>
      </c>
      <c r="B43" s="9" t="s">
        <v>46</v>
      </c>
      <c r="C43" s="14">
        <f>C44+C80</f>
        <v>194698.5</v>
      </c>
      <c r="D43" s="14">
        <f>D44+D80</f>
        <v>193989.80000000002</v>
      </c>
      <c r="E43" s="22">
        <f t="shared" si="0"/>
        <v>99.63600130458119</v>
      </c>
      <c r="F43" s="17">
        <f t="shared" si="1"/>
        <v>-708.6999999999825</v>
      </c>
    </row>
    <row r="44" spans="1:6" s="2" customFormat="1" ht="25.5" customHeight="1">
      <c r="A44" s="4" t="s">
        <v>47</v>
      </c>
      <c r="B44" s="9" t="s">
        <v>49</v>
      </c>
      <c r="C44" s="14">
        <f>C45+C47+C54+C76</f>
        <v>194548.3</v>
      </c>
      <c r="D44" s="14">
        <f>D45+D47+D54+D76</f>
        <v>193817.40000000002</v>
      </c>
      <c r="E44" s="22">
        <f t="shared" si="0"/>
        <v>99.62430923323413</v>
      </c>
      <c r="F44" s="17">
        <f t="shared" si="1"/>
        <v>-730.8999999999651</v>
      </c>
    </row>
    <row r="45" spans="1:6" s="2" customFormat="1" ht="27" customHeight="1">
      <c r="A45" s="4" t="s">
        <v>48</v>
      </c>
      <c r="B45" s="9" t="s">
        <v>50</v>
      </c>
      <c r="C45" s="14">
        <f>C46</f>
        <v>52580</v>
      </c>
      <c r="D45" s="14">
        <f>D46</f>
        <v>52580</v>
      </c>
      <c r="E45" s="22">
        <f t="shared" si="0"/>
        <v>100</v>
      </c>
      <c r="F45" s="17">
        <f t="shared" si="1"/>
        <v>0</v>
      </c>
    </row>
    <row r="46" spans="1:6" ht="21.75" customHeight="1">
      <c r="A46" s="5" t="s">
        <v>51</v>
      </c>
      <c r="B46" s="8" t="s">
        <v>52</v>
      </c>
      <c r="C46" s="17">
        <v>52580</v>
      </c>
      <c r="D46" s="17">
        <v>52580</v>
      </c>
      <c r="E46" s="22">
        <f t="shared" si="0"/>
        <v>100</v>
      </c>
      <c r="F46" s="17">
        <f t="shared" si="1"/>
        <v>0</v>
      </c>
    </row>
    <row r="47" spans="1:6" s="2" customFormat="1" ht="24">
      <c r="A47" s="4" t="s">
        <v>54</v>
      </c>
      <c r="B47" s="9" t="s">
        <v>53</v>
      </c>
      <c r="C47" s="14">
        <f>SUM(C48:C53)</f>
        <v>23280.5</v>
      </c>
      <c r="D47" s="14">
        <f>SUM(D48:D53)</f>
        <v>23237.8</v>
      </c>
      <c r="E47" s="22">
        <f t="shared" si="0"/>
        <v>99.8165846953459</v>
      </c>
      <c r="F47" s="17">
        <f t="shared" si="1"/>
        <v>-42.70000000000073</v>
      </c>
    </row>
    <row r="48" spans="1:6" s="3" customFormat="1" ht="36.75" customHeight="1">
      <c r="A48" s="5" t="s">
        <v>118</v>
      </c>
      <c r="B48" s="8" t="s">
        <v>119</v>
      </c>
      <c r="C48" s="17">
        <v>3365.1</v>
      </c>
      <c r="D48" s="17">
        <v>3322.4</v>
      </c>
      <c r="E48" s="22">
        <f t="shared" si="0"/>
        <v>98.7310926866958</v>
      </c>
      <c r="F48" s="17">
        <f t="shared" si="1"/>
        <v>-42.69999999999982</v>
      </c>
    </row>
    <row r="49" spans="1:6" s="3" customFormat="1" ht="36.75" customHeight="1">
      <c r="A49" s="5" t="s">
        <v>100</v>
      </c>
      <c r="B49" s="8" t="s">
        <v>103</v>
      </c>
      <c r="C49" s="17">
        <v>119.7</v>
      </c>
      <c r="D49" s="17">
        <v>119.7</v>
      </c>
      <c r="E49" s="22">
        <f t="shared" si="0"/>
        <v>100</v>
      </c>
      <c r="F49" s="17">
        <f t="shared" si="1"/>
        <v>0</v>
      </c>
    </row>
    <row r="50" spans="1:6" s="3" customFormat="1" ht="50.25" customHeight="1">
      <c r="A50" s="5" t="s">
        <v>101</v>
      </c>
      <c r="B50" s="8" t="s">
        <v>104</v>
      </c>
      <c r="C50" s="17">
        <v>14870.5</v>
      </c>
      <c r="D50" s="17">
        <v>14870.5</v>
      </c>
      <c r="E50" s="22">
        <f t="shared" si="0"/>
        <v>100</v>
      </c>
      <c r="F50" s="17">
        <f t="shared" si="1"/>
        <v>0</v>
      </c>
    </row>
    <row r="51" spans="1:6" s="3" customFormat="1" ht="27.75" customHeight="1">
      <c r="A51" s="5" t="s">
        <v>102</v>
      </c>
      <c r="B51" s="8" t="s">
        <v>105</v>
      </c>
      <c r="C51" s="17">
        <v>999.7</v>
      </c>
      <c r="D51" s="17">
        <v>999.7</v>
      </c>
      <c r="E51" s="22">
        <f t="shared" si="0"/>
        <v>100</v>
      </c>
      <c r="F51" s="17">
        <f t="shared" si="1"/>
        <v>0</v>
      </c>
    </row>
    <row r="52" spans="1:6" ht="15" customHeight="1">
      <c r="A52" s="5" t="s">
        <v>90</v>
      </c>
      <c r="B52" s="8" t="s">
        <v>91</v>
      </c>
      <c r="C52" s="17">
        <v>2872.7</v>
      </c>
      <c r="D52" s="17">
        <v>2872.7</v>
      </c>
      <c r="E52" s="22">
        <f t="shared" si="0"/>
        <v>100</v>
      </c>
      <c r="F52" s="17">
        <f t="shared" si="1"/>
        <v>0</v>
      </c>
    </row>
    <row r="53" spans="1:6" ht="28.5" customHeight="1">
      <c r="A53" s="5" t="s">
        <v>129</v>
      </c>
      <c r="B53" s="8" t="s">
        <v>130</v>
      </c>
      <c r="C53" s="17">
        <v>1052.8</v>
      </c>
      <c r="D53" s="17">
        <v>1052.8</v>
      </c>
      <c r="E53" s="22">
        <f t="shared" si="0"/>
        <v>100</v>
      </c>
      <c r="F53" s="17">
        <f t="shared" si="1"/>
        <v>0</v>
      </c>
    </row>
    <row r="54" spans="1:6" ht="26.25" customHeight="1">
      <c r="A54" s="4" t="s">
        <v>56</v>
      </c>
      <c r="B54" s="9" t="s">
        <v>55</v>
      </c>
      <c r="C54" s="14">
        <f>C56+C57+C58+C59+C60+C68+C69+C72+C71+C70+C67+C55</f>
        <v>118064.8</v>
      </c>
      <c r="D54" s="14">
        <f>D56+D57+D58+D59+D60+D68+D69+D72+D71+D70+D67+D55</f>
        <v>117455.60000000002</v>
      </c>
      <c r="E54" s="22">
        <f t="shared" si="0"/>
        <v>99.48401216958824</v>
      </c>
      <c r="F54" s="17">
        <f t="shared" si="1"/>
        <v>-609.1999999999825</v>
      </c>
    </row>
    <row r="55" spans="1:6" s="18" customFormat="1" ht="28.5" customHeight="1">
      <c r="A55" s="17" t="s">
        <v>127</v>
      </c>
      <c r="B55" s="13" t="s">
        <v>128</v>
      </c>
      <c r="C55" s="17">
        <v>58.3</v>
      </c>
      <c r="D55" s="17">
        <v>58.3</v>
      </c>
      <c r="E55" s="22">
        <f t="shared" si="0"/>
        <v>100</v>
      </c>
      <c r="F55" s="17">
        <f t="shared" si="1"/>
        <v>0</v>
      </c>
    </row>
    <row r="56" spans="1:6" ht="22.5" customHeight="1">
      <c r="A56" s="5" t="s">
        <v>57</v>
      </c>
      <c r="B56" s="8" t="s">
        <v>58</v>
      </c>
      <c r="C56" s="17">
        <v>926.3</v>
      </c>
      <c r="D56" s="17">
        <v>926.3</v>
      </c>
      <c r="E56" s="22">
        <f t="shared" si="0"/>
        <v>100</v>
      </c>
      <c r="F56" s="17">
        <f t="shared" si="1"/>
        <v>0</v>
      </c>
    </row>
    <row r="57" spans="1:6" ht="27.75" customHeight="1">
      <c r="A57" s="5" t="s">
        <v>126</v>
      </c>
      <c r="B57" s="8" t="s">
        <v>59</v>
      </c>
      <c r="C57" s="17">
        <v>649</v>
      </c>
      <c r="D57" s="17">
        <v>606.4</v>
      </c>
      <c r="E57" s="22">
        <f t="shared" si="0"/>
        <v>93.43605546995377</v>
      </c>
      <c r="F57" s="17">
        <f t="shared" si="1"/>
        <v>-42.60000000000002</v>
      </c>
    </row>
    <row r="58" spans="1:6" ht="23.25" customHeight="1">
      <c r="A58" s="5" t="s">
        <v>60</v>
      </c>
      <c r="B58" s="8" t="s">
        <v>61</v>
      </c>
      <c r="C58" s="17">
        <v>79.9</v>
      </c>
      <c r="D58" s="17">
        <v>76.9</v>
      </c>
      <c r="E58" s="22">
        <f t="shared" si="0"/>
        <v>96.24530663329162</v>
      </c>
      <c r="F58" s="17">
        <f t="shared" si="1"/>
        <v>-3</v>
      </c>
    </row>
    <row r="59" spans="1:6" ht="24.75" customHeight="1">
      <c r="A59" s="5" t="s">
        <v>62</v>
      </c>
      <c r="B59" s="8" t="s">
        <v>63</v>
      </c>
      <c r="C59" s="17">
        <v>1354.1</v>
      </c>
      <c r="D59" s="17">
        <v>1354.1</v>
      </c>
      <c r="E59" s="22">
        <f t="shared" si="0"/>
        <v>100</v>
      </c>
      <c r="F59" s="17">
        <f t="shared" si="1"/>
        <v>0</v>
      </c>
    </row>
    <row r="60" spans="1:6" ht="29.25" customHeight="1">
      <c r="A60" s="5" t="s">
        <v>64</v>
      </c>
      <c r="B60" s="8" t="s">
        <v>65</v>
      </c>
      <c r="C60" s="17">
        <f>SUM(C61:C66)</f>
        <v>10473.8</v>
      </c>
      <c r="D60" s="17">
        <f>SUM(D61:D66)</f>
        <v>10473.8</v>
      </c>
      <c r="E60" s="22">
        <f t="shared" si="0"/>
        <v>100</v>
      </c>
      <c r="F60" s="17">
        <f t="shared" si="1"/>
        <v>0</v>
      </c>
    </row>
    <row r="61" spans="1:6" ht="17.25" customHeight="1">
      <c r="A61" s="5"/>
      <c r="B61" s="8" t="s">
        <v>77</v>
      </c>
      <c r="C61" s="17">
        <v>680.7</v>
      </c>
      <c r="D61" s="17">
        <v>680.7</v>
      </c>
      <c r="E61" s="22">
        <f t="shared" si="0"/>
        <v>100</v>
      </c>
      <c r="F61" s="17">
        <f t="shared" si="1"/>
        <v>0</v>
      </c>
    </row>
    <row r="62" spans="1:6" ht="23.25" customHeight="1">
      <c r="A62" s="5"/>
      <c r="B62" s="8" t="s">
        <v>83</v>
      </c>
      <c r="C62" s="17">
        <v>8353</v>
      </c>
      <c r="D62" s="17">
        <v>8353</v>
      </c>
      <c r="E62" s="22">
        <f t="shared" si="0"/>
        <v>100</v>
      </c>
      <c r="F62" s="17">
        <f t="shared" si="1"/>
        <v>0</v>
      </c>
    </row>
    <row r="63" spans="1:6" ht="24" customHeight="1">
      <c r="A63" s="5"/>
      <c r="B63" s="8" t="s">
        <v>66</v>
      </c>
      <c r="C63" s="17">
        <v>183.5</v>
      </c>
      <c r="D63" s="17">
        <v>183.5</v>
      </c>
      <c r="E63" s="22">
        <f t="shared" si="0"/>
        <v>100</v>
      </c>
      <c r="F63" s="17">
        <f t="shared" si="1"/>
        <v>0</v>
      </c>
    </row>
    <row r="64" spans="1:6" ht="22.5" customHeight="1">
      <c r="A64" s="5"/>
      <c r="B64" s="8" t="s">
        <v>67</v>
      </c>
      <c r="C64" s="17">
        <v>210.8</v>
      </c>
      <c r="D64" s="17">
        <v>210.8</v>
      </c>
      <c r="E64" s="22">
        <f t="shared" si="0"/>
        <v>100</v>
      </c>
      <c r="F64" s="17">
        <f t="shared" si="1"/>
        <v>0</v>
      </c>
    </row>
    <row r="65" spans="1:6" ht="14.25" customHeight="1">
      <c r="A65" s="5"/>
      <c r="B65" s="8" t="s">
        <v>68</v>
      </c>
      <c r="C65" s="17">
        <v>183.5</v>
      </c>
      <c r="D65" s="17">
        <v>183.5</v>
      </c>
      <c r="E65" s="22">
        <f t="shared" si="0"/>
        <v>100</v>
      </c>
      <c r="F65" s="17">
        <f t="shared" si="1"/>
        <v>0</v>
      </c>
    </row>
    <row r="66" spans="1:6" ht="24.75" customHeight="1">
      <c r="A66" s="5"/>
      <c r="B66" s="8" t="s">
        <v>87</v>
      </c>
      <c r="C66" s="17">
        <v>862.3</v>
      </c>
      <c r="D66" s="17">
        <v>862.3</v>
      </c>
      <c r="E66" s="22">
        <f t="shared" si="0"/>
        <v>100</v>
      </c>
      <c r="F66" s="17">
        <f t="shared" si="1"/>
        <v>0</v>
      </c>
    </row>
    <row r="67" spans="1:6" ht="52.5" customHeight="1">
      <c r="A67" s="5" t="s">
        <v>97</v>
      </c>
      <c r="B67" s="8" t="s">
        <v>96</v>
      </c>
      <c r="C67" s="17">
        <v>1100</v>
      </c>
      <c r="D67" s="17">
        <v>1100</v>
      </c>
      <c r="E67" s="22">
        <f t="shared" si="0"/>
        <v>100</v>
      </c>
      <c r="F67" s="17">
        <f t="shared" si="1"/>
        <v>0</v>
      </c>
    </row>
    <row r="68" spans="1:6" ht="27.75" customHeight="1">
      <c r="A68" s="5" t="s">
        <v>69</v>
      </c>
      <c r="B68" s="8" t="s">
        <v>70</v>
      </c>
      <c r="C68" s="17">
        <v>3102</v>
      </c>
      <c r="D68" s="17">
        <v>2637.2</v>
      </c>
      <c r="E68" s="22">
        <f t="shared" si="0"/>
        <v>85.0161186331399</v>
      </c>
      <c r="F68" s="17">
        <f t="shared" si="1"/>
        <v>-464.8000000000002</v>
      </c>
    </row>
    <row r="69" spans="1:6" ht="50.25" customHeight="1">
      <c r="A69" s="5" t="s">
        <v>71</v>
      </c>
      <c r="B69" s="8" t="s">
        <v>72</v>
      </c>
      <c r="C69" s="17">
        <v>257.5</v>
      </c>
      <c r="D69" s="17">
        <v>238</v>
      </c>
      <c r="E69" s="22">
        <f t="shared" si="0"/>
        <v>92.42718446601941</v>
      </c>
      <c r="F69" s="17">
        <f t="shared" si="1"/>
        <v>-19.5</v>
      </c>
    </row>
    <row r="70" spans="1:6" ht="39.75" customHeight="1">
      <c r="A70" s="5" t="s">
        <v>94</v>
      </c>
      <c r="B70" s="8" t="s">
        <v>95</v>
      </c>
      <c r="C70" s="17">
        <v>1272</v>
      </c>
      <c r="D70" s="17">
        <v>1192.8</v>
      </c>
      <c r="E70" s="22">
        <f t="shared" si="0"/>
        <v>93.77358490566039</v>
      </c>
      <c r="F70" s="17">
        <f t="shared" si="1"/>
        <v>-79.20000000000005</v>
      </c>
    </row>
    <row r="71" spans="1:6" ht="51" customHeight="1">
      <c r="A71" s="5" t="s">
        <v>89</v>
      </c>
      <c r="B71" s="8" t="s">
        <v>125</v>
      </c>
      <c r="C71" s="17">
        <v>12171.6</v>
      </c>
      <c r="D71" s="17">
        <v>12171.6</v>
      </c>
      <c r="E71" s="22">
        <f t="shared" si="0"/>
        <v>100</v>
      </c>
      <c r="F71" s="17">
        <f t="shared" si="1"/>
        <v>0</v>
      </c>
    </row>
    <row r="72" spans="1:6" ht="12.75">
      <c r="A72" s="5" t="s">
        <v>73</v>
      </c>
      <c r="B72" s="8" t="s">
        <v>74</v>
      </c>
      <c r="C72" s="17">
        <f>SUM(C73:C75)</f>
        <v>86620.3</v>
      </c>
      <c r="D72" s="17">
        <f>SUM(D73:D75)</f>
        <v>86620.20000000001</v>
      </c>
      <c r="E72" s="22">
        <f t="shared" si="0"/>
        <v>99.99988455362082</v>
      </c>
      <c r="F72" s="17">
        <f t="shared" si="1"/>
        <v>-0.09999999999126885</v>
      </c>
    </row>
    <row r="73" spans="1:6" ht="24.75" customHeight="1">
      <c r="A73" s="5"/>
      <c r="B73" s="8" t="s">
        <v>75</v>
      </c>
      <c r="C73" s="17">
        <v>84836.4</v>
      </c>
      <c r="D73" s="17">
        <v>84836.3</v>
      </c>
      <c r="E73" s="22">
        <f t="shared" si="0"/>
        <v>99.99988212606854</v>
      </c>
      <c r="F73" s="17">
        <f t="shared" si="1"/>
        <v>-0.09999999999126885</v>
      </c>
    </row>
    <row r="74" spans="1:6" ht="37.5" customHeight="1">
      <c r="A74" s="5"/>
      <c r="B74" s="8" t="s">
        <v>76</v>
      </c>
      <c r="C74" s="17">
        <v>1747.1</v>
      </c>
      <c r="D74" s="17">
        <v>1747.1</v>
      </c>
      <c r="E74" s="22">
        <f t="shared" si="0"/>
        <v>100</v>
      </c>
      <c r="F74" s="17">
        <f t="shared" si="1"/>
        <v>0</v>
      </c>
    </row>
    <row r="75" spans="1:6" ht="39.75" customHeight="1">
      <c r="A75" s="5"/>
      <c r="B75" s="8" t="s">
        <v>88</v>
      </c>
      <c r="C75" s="17">
        <v>36.8</v>
      </c>
      <c r="D75" s="17">
        <v>36.8</v>
      </c>
      <c r="E75" s="22">
        <f t="shared" si="0"/>
        <v>100</v>
      </c>
      <c r="F75" s="17">
        <f t="shared" si="1"/>
        <v>0</v>
      </c>
    </row>
    <row r="76" spans="1:6" ht="12.75">
      <c r="A76" s="4" t="s">
        <v>79</v>
      </c>
      <c r="B76" s="9" t="s">
        <v>80</v>
      </c>
      <c r="C76" s="14">
        <f>SUM(C77:C79)</f>
        <v>623</v>
      </c>
      <c r="D76" s="14">
        <f>SUM(D77:D79)</f>
        <v>544</v>
      </c>
      <c r="E76" s="22">
        <f t="shared" si="0"/>
        <v>87.31942215088283</v>
      </c>
      <c r="F76" s="17">
        <f t="shared" si="1"/>
        <v>-79</v>
      </c>
    </row>
    <row r="77" spans="1:6" ht="24" customHeight="1">
      <c r="A77" s="5" t="s">
        <v>81</v>
      </c>
      <c r="B77" s="8" t="s">
        <v>82</v>
      </c>
      <c r="C77" s="17">
        <v>79</v>
      </c>
      <c r="D77" s="17"/>
      <c r="E77" s="22">
        <f aca="true" t="shared" si="2" ref="E77:E82">D77/C77*100</f>
        <v>0</v>
      </c>
      <c r="F77" s="17">
        <f aca="true" t="shared" si="3" ref="F77:F82">D77-C77</f>
        <v>-79</v>
      </c>
    </row>
    <row r="78" spans="1:6" ht="38.25" customHeight="1">
      <c r="A78" s="5" t="s">
        <v>98</v>
      </c>
      <c r="B78" s="8" t="s">
        <v>99</v>
      </c>
      <c r="C78" s="17">
        <v>44</v>
      </c>
      <c r="D78" s="17">
        <v>44</v>
      </c>
      <c r="E78" s="22">
        <f t="shared" si="2"/>
        <v>100</v>
      </c>
      <c r="F78" s="17">
        <f t="shared" si="3"/>
        <v>0</v>
      </c>
    </row>
    <row r="79" spans="1:6" ht="26.25" customHeight="1">
      <c r="A79" s="5" t="s">
        <v>92</v>
      </c>
      <c r="B79" s="8" t="s">
        <v>93</v>
      </c>
      <c r="C79" s="17">
        <v>500</v>
      </c>
      <c r="D79" s="17">
        <v>500</v>
      </c>
      <c r="E79" s="22">
        <f t="shared" si="2"/>
        <v>100</v>
      </c>
      <c r="F79" s="17">
        <f t="shared" si="3"/>
        <v>0</v>
      </c>
    </row>
    <row r="80" spans="1:6" s="16" customFormat="1" ht="18" customHeight="1">
      <c r="A80" s="14" t="s">
        <v>121</v>
      </c>
      <c r="B80" s="15" t="s">
        <v>123</v>
      </c>
      <c r="C80" s="14">
        <f>SUM(C81)</f>
        <v>150.2</v>
      </c>
      <c r="D80" s="14">
        <f>SUM(D81)</f>
        <v>172.4</v>
      </c>
      <c r="E80" s="22">
        <f t="shared" si="2"/>
        <v>114.78029294274302</v>
      </c>
      <c r="F80" s="17">
        <f t="shared" si="3"/>
        <v>22.200000000000017</v>
      </c>
    </row>
    <row r="81" spans="1:6" ht="18" customHeight="1">
      <c r="A81" s="5" t="s">
        <v>122</v>
      </c>
      <c r="B81" s="8" t="s">
        <v>124</v>
      </c>
      <c r="C81" s="17">
        <v>150.2</v>
      </c>
      <c r="D81" s="17">
        <v>172.4</v>
      </c>
      <c r="E81" s="22">
        <f t="shared" si="2"/>
        <v>114.78029294274302</v>
      </c>
      <c r="F81" s="17">
        <f t="shared" si="3"/>
        <v>22.200000000000017</v>
      </c>
    </row>
    <row r="82" spans="1:6" ht="12.75">
      <c r="A82" s="1"/>
      <c r="B82" s="9" t="s">
        <v>78</v>
      </c>
      <c r="C82" s="23">
        <f>C43+C7</f>
        <v>216610.5</v>
      </c>
      <c r="D82" s="14">
        <f>D43+D7</f>
        <v>217573.90000000002</v>
      </c>
      <c r="E82" s="22">
        <f t="shared" si="2"/>
        <v>100.44476144969889</v>
      </c>
      <c r="F82" s="17">
        <f t="shared" si="3"/>
        <v>963.4000000000233</v>
      </c>
    </row>
    <row r="83" ht="12.75">
      <c r="B83" s="10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</sheetData>
  <mergeCells count="3">
    <mergeCell ref="C2:F2"/>
    <mergeCell ref="C1:F1"/>
    <mergeCell ref="A4:F4"/>
  </mergeCells>
  <printOptions/>
  <pageMargins left="0.5905511811023623" right="0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WiZaRd</cp:lastModifiedBy>
  <cp:lastPrinted>2011-03-14T13:45:34Z</cp:lastPrinted>
  <dcterms:created xsi:type="dcterms:W3CDTF">2008-11-15T06:11:35Z</dcterms:created>
  <dcterms:modified xsi:type="dcterms:W3CDTF">2012-04-19T07:23:03Z</dcterms:modified>
  <cp:category/>
  <cp:version/>
  <cp:contentType/>
  <cp:contentStatus/>
</cp:coreProperties>
</file>